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Day Challe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0.0"/>
    <numFmt numFmtId="167" formatCode="ddd, mmm d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i val="1"/>
      <color rgb="0080808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/>
    </xf>
    <xf numFmtId="166" fontId="0" fillId="2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167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1" fontId="0" fillId="2" borderId="1" applyAlignment="1" pivotButton="0" quotePrefix="0" xfId="0">
      <alignment horizontal="center"/>
    </xf>
    <xf numFmtId="0" fontId="0" fillId="2" borderId="1" pivotButton="0" quotePrefix="0" xfId="0"/>
    <xf numFmtId="0" fontId="0" fillId="2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color rgb="00375623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3" customWidth="1" min="4" max="4"/>
    <col width="13" customWidth="1" min="5" max="5"/>
    <col width="15" customWidth="1" min="6" max="6"/>
    <col width="14" customWidth="1" min="7" max="7"/>
    <col width="24" customWidth="1" min="8" max="8"/>
    <col width="10" customWidth="1" min="9" max="9"/>
  </cols>
  <sheetData>
    <row r="1">
      <c r="A1" s="1" t="inlineStr">
        <is>
          <t>30-Day Fitness Challenge</t>
        </is>
      </c>
    </row>
    <row r="2">
      <c r="A2" s="2" t="inlineStr">
        <is>
          <t>Targets build gradually with rest days built in. Enter what you actually did and mark each day done with an x.</t>
        </is>
      </c>
    </row>
    <row r="3">
      <c r="A3" s="3" t="inlineStr">
        <is>
          <t>Start date</t>
        </is>
      </c>
      <c r="B3" s="4" t="n">
        <v>46388</v>
      </c>
      <c r="G3" s="5" t="inlineStr">
        <is>
          <t>Days done</t>
        </is>
      </c>
      <c r="H3" s="5" t="inlineStr">
        <is>
          <t>Completion</t>
        </is>
      </c>
      <c r="I3" s="5" t="inlineStr">
        <is>
          <t>Total push-ups</t>
        </is>
      </c>
    </row>
    <row r="4">
      <c r="A4" s="3" t="inlineStr">
        <is>
          <t>Starting level</t>
        </is>
      </c>
      <c r="B4" s="6" t="n">
        <v>1</v>
      </c>
      <c r="C4" s="2" t="inlineStr">
        <is>
          <t>← 1 = beginner, 1.5 = intermediate, 2 = advanced (scales every target)</t>
        </is>
      </c>
      <c r="G4" s="7">
        <f>COUNTIF(I8:I37,"?*")</f>
        <v/>
      </c>
      <c r="H4" s="8">
        <f>G4/30</f>
        <v/>
      </c>
      <c r="I4" s="7">
        <f>SUM(D8:D37)</f>
        <v/>
      </c>
    </row>
    <row r="7">
      <c r="A7" s="9" t="inlineStr">
        <is>
          <t>Day</t>
        </is>
      </c>
      <c r="B7" s="9" t="inlineStr">
        <is>
          <t>Date</t>
        </is>
      </c>
      <c r="C7" s="9" t="inlineStr">
        <is>
          <t>Push-ups target</t>
        </is>
      </c>
      <c r="D7" s="9" t="inlineStr">
        <is>
          <t>Push-ups done</t>
        </is>
      </c>
      <c r="E7" s="9" t="inlineStr">
        <is>
          <t>Squats target</t>
        </is>
      </c>
      <c r="F7" s="9" t="inlineStr">
        <is>
          <t>Plank target (sec)</t>
        </is>
      </c>
      <c r="G7" s="9" t="inlineStr">
        <is>
          <t>Walk / run (min)</t>
        </is>
      </c>
      <c r="H7" s="9" t="inlineStr">
        <is>
          <t>Notes</t>
        </is>
      </c>
      <c r="I7" s="9" t="inlineStr">
        <is>
          <t>Done (x)</t>
        </is>
      </c>
    </row>
    <row r="8">
      <c r="A8" s="10" t="n">
        <v>1</v>
      </c>
      <c r="B8" s="11">
        <f>$B$3+0</f>
        <v/>
      </c>
      <c r="C8" s="12">
        <f>ROUND($B$4*10,0)</f>
        <v/>
      </c>
      <c r="D8" s="13" t="n">
        <v>10</v>
      </c>
      <c r="E8" s="12">
        <f>ROUND($B$4*15,0)</f>
        <v/>
      </c>
      <c r="F8" s="12">
        <f>ROUND($B$4*20,0)</f>
        <v/>
      </c>
      <c r="G8" s="12">
        <f>ROUND($B$4*15,0)</f>
        <v/>
      </c>
      <c r="H8" s="14" t="n"/>
      <c r="I8" s="15" t="inlineStr">
        <is>
          <t>x</t>
        </is>
      </c>
    </row>
    <row r="9">
      <c r="A9" s="10" t="n">
        <v>2</v>
      </c>
      <c r="B9" s="11">
        <f>$B$3+1</f>
        <v/>
      </c>
      <c r="C9" s="12">
        <f>ROUND($B$4*11,0)</f>
        <v/>
      </c>
      <c r="D9" s="13" t="n">
        <v>11</v>
      </c>
      <c r="E9" s="12">
        <f>ROUND($B$4*17,0)</f>
        <v/>
      </c>
      <c r="F9" s="12">
        <f>ROUND($B$4*23,0)</f>
        <v/>
      </c>
      <c r="G9" s="12">
        <f>ROUND($B$4*15,0)</f>
        <v/>
      </c>
      <c r="H9" s="14" t="n"/>
      <c r="I9" s="15" t="inlineStr">
        <is>
          <t>x</t>
        </is>
      </c>
    </row>
    <row r="10">
      <c r="A10" s="10" t="n">
        <v>3</v>
      </c>
      <c r="B10" s="11">
        <f>$B$3+2</f>
        <v/>
      </c>
      <c r="C10" s="12">
        <f>ROUND($B$4*12,0)</f>
        <v/>
      </c>
      <c r="D10" s="13" t="n">
        <v>12</v>
      </c>
      <c r="E10" s="12">
        <f>ROUND($B$4*19,0)</f>
        <v/>
      </c>
      <c r="F10" s="12">
        <f>ROUND($B$4*26,0)</f>
        <v/>
      </c>
      <c r="G10" s="12">
        <f>ROUND($B$4*15,0)</f>
        <v/>
      </c>
      <c r="H10" s="14" t="n"/>
      <c r="I10" s="15" t="inlineStr">
        <is>
          <t>x</t>
        </is>
      </c>
    </row>
    <row r="11">
      <c r="A11" s="10" t="n">
        <v>4</v>
      </c>
      <c r="B11" s="11">
        <f>$B$3+3</f>
        <v/>
      </c>
      <c r="C11" s="12">
        <f>ROUND($B$4*13,0)</f>
        <v/>
      </c>
      <c r="D11" s="13" t="n">
        <v>13</v>
      </c>
      <c r="E11" s="12">
        <f>ROUND($B$4*21,0)</f>
        <v/>
      </c>
      <c r="F11" s="12">
        <f>ROUND($B$4*29,0)</f>
        <v/>
      </c>
      <c r="G11" s="12">
        <f>ROUND($B$4*15,0)</f>
        <v/>
      </c>
      <c r="H11" s="14" t="n"/>
      <c r="I11" s="15" t="inlineStr">
        <is>
          <t>x</t>
        </is>
      </c>
    </row>
    <row r="12">
      <c r="A12" s="10" t="n">
        <v>5</v>
      </c>
      <c r="B12" s="11">
        <f>$B$3+4</f>
        <v/>
      </c>
      <c r="C12" s="12">
        <f>ROUND($B$4*14,0)</f>
        <v/>
      </c>
      <c r="D12" s="13" t="n">
        <v>14</v>
      </c>
      <c r="E12" s="12">
        <f>ROUND($B$4*23,0)</f>
        <v/>
      </c>
      <c r="F12" s="12">
        <f>ROUND($B$4*32,0)</f>
        <v/>
      </c>
      <c r="G12" s="12">
        <f>ROUND($B$4*15,0)</f>
        <v/>
      </c>
      <c r="H12" s="14" t="n"/>
      <c r="I12" s="15" t="inlineStr">
        <is>
          <t>x</t>
        </is>
      </c>
    </row>
    <row r="13">
      <c r="A13" s="10" t="n">
        <v>6</v>
      </c>
      <c r="B13" s="11">
        <f>$B$3+5</f>
        <v/>
      </c>
      <c r="C13" s="12">
        <f>ROUND($B$4*15,0)</f>
        <v/>
      </c>
      <c r="D13" s="13" t="n">
        <v>15</v>
      </c>
      <c r="E13" s="12">
        <f>ROUND($B$4*25,0)</f>
        <v/>
      </c>
      <c r="F13" s="12">
        <f>ROUND($B$4*35,0)</f>
        <v/>
      </c>
      <c r="G13" s="12">
        <f>ROUND($B$4*15,0)</f>
        <v/>
      </c>
      <c r="H13" s="14" t="n"/>
      <c r="I13" s="15" t="inlineStr">
        <is>
          <t>x</t>
        </is>
      </c>
    </row>
    <row r="14">
      <c r="A14" s="10" t="n">
        <v>7</v>
      </c>
      <c r="B14" s="11">
        <f>$B$3+6</f>
        <v/>
      </c>
      <c r="C14" s="16" t="inlineStr">
        <is>
          <t>Rest</t>
        </is>
      </c>
      <c r="D14" s="13" t="n"/>
      <c r="E14" s="16" t="inlineStr">
        <is>
          <t>Rest</t>
        </is>
      </c>
      <c r="F14" s="16" t="inlineStr">
        <is>
          <t>Rest</t>
        </is>
      </c>
      <c r="G14" s="16" t="inlineStr">
        <is>
          <t>Rest</t>
        </is>
      </c>
      <c r="H14" s="14" t="n"/>
      <c r="I14" s="15" t="n"/>
    </row>
    <row r="15">
      <c r="A15" s="10" t="n">
        <v>8</v>
      </c>
      <c r="B15" s="11">
        <f>$B$3+7</f>
        <v/>
      </c>
      <c r="C15" s="12">
        <f>ROUND($B$4*14,0)</f>
        <v/>
      </c>
      <c r="D15" s="13" t="n"/>
      <c r="E15" s="12">
        <f>ROUND($B$4*20,0)</f>
        <v/>
      </c>
      <c r="F15" s="12">
        <f>ROUND($B$4*30,0)</f>
        <v/>
      </c>
      <c r="G15" s="12">
        <f>ROUND($B$4*20,0)</f>
        <v/>
      </c>
      <c r="H15" s="14" t="n"/>
      <c r="I15" s="15" t="n"/>
    </row>
    <row r="16">
      <c r="A16" s="10" t="n">
        <v>9</v>
      </c>
      <c r="B16" s="11">
        <f>$B$3+8</f>
        <v/>
      </c>
      <c r="C16" s="12">
        <f>ROUND($B$4*15,0)</f>
        <v/>
      </c>
      <c r="D16" s="13" t="n"/>
      <c r="E16" s="12">
        <f>ROUND($B$4*22,0)</f>
        <v/>
      </c>
      <c r="F16" s="12">
        <f>ROUND($B$4*33,0)</f>
        <v/>
      </c>
      <c r="G16" s="12">
        <f>ROUND($B$4*20,0)</f>
        <v/>
      </c>
      <c r="H16" s="14" t="n"/>
      <c r="I16" s="15" t="n"/>
    </row>
    <row r="17">
      <c r="A17" s="10" t="n">
        <v>10</v>
      </c>
      <c r="B17" s="11">
        <f>$B$3+9</f>
        <v/>
      </c>
      <c r="C17" s="12">
        <f>ROUND($B$4*16,0)</f>
        <v/>
      </c>
      <c r="D17" s="13" t="n"/>
      <c r="E17" s="12">
        <f>ROUND($B$4*24,0)</f>
        <v/>
      </c>
      <c r="F17" s="12">
        <f>ROUND($B$4*36,0)</f>
        <v/>
      </c>
      <c r="G17" s="12">
        <f>ROUND($B$4*20,0)</f>
        <v/>
      </c>
      <c r="H17" s="14" t="n"/>
      <c r="I17" s="15" t="n"/>
    </row>
    <row r="18">
      <c r="A18" s="10" t="n">
        <v>11</v>
      </c>
      <c r="B18" s="11">
        <f>$B$3+10</f>
        <v/>
      </c>
      <c r="C18" s="12">
        <f>ROUND($B$4*17,0)</f>
        <v/>
      </c>
      <c r="D18" s="13" t="n"/>
      <c r="E18" s="12">
        <f>ROUND($B$4*26,0)</f>
        <v/>
      </c>
      <c r="F18" s="12">
        <f>ROUND($B$4*39,0)</f>
        <v/>
      </c>
      <c r="G18" s="12">
        <f>ROUND($B$4*20,0)</f>
        <v/>
      </c>
      <c r="H18" s="14" t="n"/>
      <c r="I18" s="15" t="n"/>
    </row>
    <row r="19">
      <c r="A19" s="10" t="n">
        <v>12</v>
      </c>
      <c r="B19" s="11">
        <f>$B$3+11</f>
        <v/>
      </c>
      <c r="C19" s="12">
        <f>ROUND($B$4*18,0)</f>
        <v/>
      </c>
      <c r="D19" s="13" t="n"/>
      <c r="E19" s="12">
        <f>ROUND($B$4*28,0)</f>
        <v/>
      </c>
      <c r="F19" s="12">
        <f>ROUND($B$4*42,0)</f>
        <v/>
      </c>
      <c r="G19" s="12">
        <f>ROUND($B$4*20,0)</f>
        <v/>
      </c>
      <c r="H19" s="14" t="n"/>
      <c r="I19" s="15" t="n"/>
    </row>
    <row r="20">
      <c r="A20" s="10" t="n">
        <v>13</v>
      </c>
      <c r="B20" s="11">
        <f>$B$3+12</f>
        <v/>
      </c>
      <c r="C20" s="12">
        <f>ROUND($B$4*19,0)</f>
        <v/>
      </c>
      <c r="D20" s="13" t="n"/>
      <c r="E20" s="12">
        <f>ROUND($B$4*30,0)</f>
        <v/>
      </c>
      <c r="F20" s="12">
        <f>ROUND($B$4*45,0)</f>
        <v/>
      </c>
      <c r="G20" s="12">
        <f>ROUND($B$4*20,0)</f>
        <v/>
      </c>
      <c r="H20" s="14" t="n"/>
      <c r="I20" s="15" t="n"/>
    </row>
    <row r="21">
      <c r="A21" s="10" t="n">
        <v>14</v>
      </c>
      <c r="B21" s="11">
        <f>$B$3+13</f>
        <v/>
      </c>
      <c r="C21" s="16" t="inlineStr">
        <is>
          <t>Rest</t>
        </is>
      </c>
      <c r="D21" s="13" t="n"/>
      <c r="E21" s="16" t="inlineStr">
        <is>
          <t>Rest</t>
        </is>
      </c>
      <c r="F21" s="16" t="inlineStr">
        <is>
          <t>Rest</t>
        </is>
      </c>
      <c r="G21" s="16" t="inlineStr">
        <is>
          <t>Rest</t>
        </is>
      </c>
      <c r="H21" s="14" t="n"/>
      <c r="I21" s="15" t="n"/>
    </row>
    <row r="22">
      <c r="A22" s="10" t="n">
        <v>15</v>
      </c>
      <c r="B22" s="11">
        <f>$B$3+14</f>
        <v/>
      </c>
      <c r="C22" s="12">
        <f>ROUND($B$4*18,0)</f>
        <v/>
      </c>
      <c r="D22" s="13" t="n"/>
      <c r="E22" s="12">
        <f>ROUND($B$4*25,0)</f>
        <v/>
      </c>
      <c r="F22" s="12">
        <f>ROUND($B$4*40,0)</f>
        <v/>
      </c>
      <c r="G22" s="12">
        <f>ROUND($B$4*25,0)</f>
        <v/>
      </c>
      <c r="H22" s="14" t="n"/>
      <c r="I22" s="15" t="n"/>
    </row>
    <row r="23">
      <c r="A23" s="10" t="n">
        <v>16</v>
      </c>
      <c r="B23" s="11">
        <f>$B$3+15</f>
        <v/>
      </c>
      <c r="C23" s="12">
        <f>ROUND($B$4*19,0)</f>
        <v/>
      </c>
      <c r="D23" s="13" t="n"/>
      <c r="E23" s="12">
        <f>ROUND($B$4*27,0)</f>
        <v/>
      </c>
      <c r="F23" s="12">
        <f>ROUND($B$4*43,0)</f>
        <v/>
      </c>
      <c r="G23" s="12">
        <f>ROUND($B$4*25,0)</f>
        <v/>
      </c>
      <c r="H23" s="14" t="n"/>
      <c r="I23" s="15" t="n"/>
    </row>
    <row r="24">
      <c r="A24" s="10" t="n">
        <v>17</v>
      </c>
      <c r="B24" s="11">
        <f>$B$3+16</f>
        <v/>
      </c>
      <c r="C24" s="12">
        <f>ROUND($B$4*20,0)</f>
        <v/>
      </c>
      <c r="D24" s="13" t="n"/>
      <c r="E24" s="12">
        <f>ROUND($B$4*29,0)</f>
        <v/>
      </c>
      <c r="F24" s="12">
        <f>ROUND($B$4*46,0)</f>
        <v/>
      </c>
      <c r="G24" s="12">
        <f>ROUND($B$4*25,0)</f>
        <v/>
      </c>
      <c r="H24" s="14" t="n"/>
      <c r="I24" s="15" t="n"/>
    </row>
    <row r="25">
      <c r="A25" s="10" t="n">
        <v>18</v>
      </c>
      <c r="B25" s="11">
        <f>$B$3+17</f>
        <v/>
      </c>
      <c r="C25" s="12">
        <f>ROUND($B$4*21,0)</f>
        <v/>
      </c>
      <c r="D25" s="13" t="n"/>
      <c r="E25" s="12">
        <f>ROUND($B$4*31,0)</f>
        <v/>
      </c>
      <c r="F25" s="12">
        <f>ROUND($B$4*49,0)</f>
        <v/>
      </c>
      <c r="G25" s="12">
        <f>ROUND($B$4*25,0)</f>
        <v/>
      </c>
      <c r="H25" s="14" t="n"/>
      <c r="I25" s="15" t="n"/>
    </row>
    <row r="26">
      <c r="A26" s="10" t="n">
        <v>19</v>
      </c>
      <c r="B26" s="11">
        <f>$B$3+18</f>
        <v/>
      </c>
      <c r="C26" s="12">
        <f>ROUND($B$4*22,0)</f>
        <v/>
      </c>
      <c r="D26" s="13" t="n"/>
      <c r="E26" s="12">
        <f>ROUND($B$4*33,0)</f>
        <v/>
      </c>
      <c r="F26" s="12">
        <f>ROUND($B$4*52,0)</f>
        <v/>
      </c>
      <c r="G26" s="12">
        <f>ROUND($B$4*25,0)</f>
        <v/>
      </c>
      <c r="H26" s="14" t="n"/>
      <c r="I26" s="15" t="n"/>
    </row>
    <row r="27">
      <c r="A27" s="10" t="n">
        <v>20</v>
      </c>
      <c r="B27" s="11">
        <f>$B$3+19</f>
        <v/>
      </c>
      <c r="C27" s="12">
        <f>ROUND($B$4*23,0)</f>
        <v/>
      </c>
      <c r="D27" s="13" t="n"/>
      <c r="E27" s="12">
        <f>ROUND($B$4*35,0)</f>
        <v/>
      </c>
      <c r="F27" s="12">
        <f>ROUND($B$4*55,0)</f>
        <v/>
      </c>
      <c r="G27" s="12">
        <f>ROUND($B$4*25,0)</f>
        <v/>
      </c>
      <c r="H27" s="14" t="n"/>
      <c r="I27" s="15" t="n"/>
    </row>
    <row r="28">
      <c r="A28" s="10" t="n">
        <v>21</v>
      </c>
      <c r="B28" s="11">
        <f>$B$3+20</f>
        <v/>
      </c>
      <c r="C28" s="16" t="inlineStr">
        <is>
          <t>Rest</t>
        </is>
      </c>
      <c r="D28" s="13" t="n"/>
      <c r="E28" s="16" t="inlineStr">
        <is>
          <t>Rest</t>
        </is>
      </c>
      <c r="F28" s="16" t="inlineStr">
        <is>
          <t>Rest</t>
        </is>
      </c>
      <c r="G28" s="16" t="inlineStr">
        <is>
          <t>Rest</t>
        </is>
      </c>
      <c r="H28" s="14" t="n"/>
      <c r="I28" s="15" t="n"/>
    </row>
    <row r="29">
      <c r="A29" s="10" t="n">
        <v>22</v>
      </c>
      <c r="B29" s="11">
        <f>$B$3+21</f>
        <v/>
      </c>
      <c r="C29" s="12">
        <f>ROUND($B$4*22,0)</f>
        <v/>
      </c>
      <c r="D29" s="13" t="n"/>
      <c r="E29" s="12">
        <f>ROUND($B$4*30,0)</f>
        <v/>
      </c>
      <c r="F29" s="12">
        <f>ROUND($B$4*50,0)</f>
        <v/>
      </c>
      <c r="G29" s="12">
        <f>ROUND($B$4*30,0)</f>
        <v/>
      </c>
      <c r="H29" s="14" t="n"/>
      <c r="I29" s="15" t="n"/>
    </row>
    <row r="30">
      <c r="A30" s="10" t="n">
        <v>23</v>
      </c>
      <c r="B30" s="11">
        <f>$B$3+22</f>
        <v/>
      </c>
      <c r="C30" s="12">
        <f>ROUND($B$4*23,0)</f>
        <v/>
      </c>
      <c r="D30" s="13" t="n"/>
      <c r="E30" s="12">
        <f>ROUND($B$4*32,0)</f>
        <v/>
      </c>
      <c r="F30" s="12">
        <f>ROUND($B$4*53,0)</f>
        <v/>
      </c>
      <c r="G30" s="12">
        <f>ROUND($B$4*30,0)</f>
        <v/>
      </c>
      <c r="H30" s="14" t="n"/>
      <c r="I30" s="15" t="n"/>
    </row>
    <row r="31">
      <c r="A31" s="10" t="n">
        <v>24</v>
      </c>
      <c r="B31" s="11">
        <f>$B$3+23</f>
        <v/>
      </c>
      <c r="C31" s="12">
        <f>ROUND($B$4*24,0)</f>
        <v/>
      </c>
      <c r="D31" s="13" t="n"/>
      <c r="E31" s="12">
        <f>ROUND($B$4*34,0)</f>
        <v/>
      </c>
      <c r="F31" s="12">
        <f>ROUND($B$4*56,0)</f>
        <v/>
      </c>
      <c r="G31" s="12">
        <f>ROUND($B$4*30,0)</f>
        <v/>
      </c>
      <c r="H31" s="14" t="n"/>
      <c r="I31" s="15" t="n"/>
    </row>
    <row r="32">
      <c r="A32" s="10" t="n">
        <v>25</v>
      </c>
      <c r="B32" s="11">
        <f>$B$3+24</f>
        <v/>
      </c>
      <c r="C32" s="12">
        <f>ROUND($B$4*25,0)</f>
        <v/>
      </c>
      <c r="D32" s="13" t="n"/>
      <c r="E32" s="12">
        <f>ROUND($B$4*36,0)</f>
        <v/>
      </c>
      <c r="F32" s="12">
        <f>ROUND($B$4*59,0)</f>
        <v/>
      </c>
      <c r="G32" s="12">
        <f>ROUND($B$4*30,0)</f>
        <v/>
      </c>
      <c r="H32" s="14" t="n"/>
      <c r="I32" s="15" t="n"/>
    </row>
    <row r="33">
      <c r="A33" s="10" t="n">
        <v>26</v>
      </c>
      <c r="B33" s="11">
        <f>$B$3+25</f>
        <v/>
      </c>
      <c r="C33" s="12">
        <f>ROUND($B$4*26,0)</f>
        <v/>
      </c>
      <c r="D33" s="13" t="n"/>
      <c r="E33" s="12">
        <f>ROUND($B$4*38,0)</f>
        <v/>
      </c>
      <c r="F33" s="12">
        <f>ROUND($B$4*62,0)</f>
        <v/>
      </c>
      <c r="G33" s="12">
        <f>ROUND($B$4*30,0)</f>
        <v/>
      </c>
      <c r="H33" s="14" t="n"/>
      <c r="I33" s="15" t="n"/>
    </row>
    <row r="34">
      <c r="A34" s="10" t="n">
        <v>27</v>
      </c>
      <c r="B34" s="11">
        <f>$B$3+26</f>
        <v/>
      </c>
      <c r="C34" s="12">
        <f>ROUND($B$4*27,0)</f>
        <v/>
      </c>
      <c r="D34" s="13" t="n"/>
      <c r="E34" s="12">
        <f>ROUND($B$4*40,0)</f>
        <v/>
      </c>
      <c r="F34" s="12">
        <f>ROUND($B$4*65,0)</f>
        <v/>
      </c>
      <c r="G34" s="12">
        <f>ROUND($B$4*30,0)</f>
        <v/>
      </c>
      <c r="H34" s="14" t="n"/>
      <c r="I34" s="15" t="n"/>
    </row>
    <row r="35">
      <c r="A35" s="10" t="n">
        <v>28</v>
      </c>
      <c r="B35" s="11">
        <f>$B$3+27</f>
        <v/>
      </c>
      <c r="C35" s="16" t="inlineStr">
        <is>
          <t>Rest</t>
        </is>
      </c>
      <c r="D35" s="13" t="n"/>
      <c r="E35" s="16" t="inlineStr">
        <is>
          <t>Rest</t>
        </is>
      </c>
      <c r="F35" s="16" t="inlineStr">
        <is>
          <t>Rest</t>
        </is>
      </c>
      <c r="G35" s="16" t="inlineStr">
        <is>
          <t>Rest</t>
        </is>
      </c>
      <c r="H35" s="14" t="n"/>
      <c r="I35" s="15" t="n"/>
    </row>
    <row r="36">
      <c r="A36" s="10" t="n">
        <v>29</v>
      </c>
      <c r="B36" s="11">
        <f>$B$3+28</f>
        <v/>
      </c>
      <c r="C36" s="12">
        <f>ROUND($B$4*26,0)</f>
        <v/>
      </c>
      <c r="D36" s="13" t="n"/>
      <c r="E36" s="12">
        <f>ROUND($B$4*35,0)</f>
        <v/>
      </c>
      <c r="F36" s="12">
        <f>ROUND($B$4*60,0)</f>
        <v/>
      </c>
      <c r="G36" s="12">
        <f>ROUND($B$4*35,0)</f>
        <v/>
      </c>
      <c r="H36" s="14" t="n"/>
      <c r="I36" s="15" t="n"/>
    </row>
    <row r="37">
      <c r="A37" s="10" t="n">
        <v>30</v>
      </c>
      <c r="B37" s="11">
        <f>$B$3+29</f>
        <v/>
      </c>
      <c r="C37" s="12">
        <f>ROUND($B$4*27,0)</f>
        <v/>
      </c>
      <c r="D37" s="13" t="n"/>
      <c r="E37" s="12">
        <f>ROUND($B$4*37,0)</f>
        <v/>
      </c>
      <c r="F37" s="12">
        <f>ROUND($B$4*63,0)</f>
        <v/>
      </c>
      <c r="G37" s="12">
        <f>ROUND($B$4*35,0)</f>
        <v/>
      </c>
      <c r="H37" s="14" t="n"/>
      <c r="I37" s="15" t="n"/>
    </row>
  </sheetData>
  <conditionalFormatting sqref="A8:I37">
    <cfRule type="expression" priority="1" dxfId="0">
      <formula>$I8&lt;&gt;""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2026-10-21T00:34:39Z</dcterms:created>
  <dcterms:modified xmlns:dcterms="http://purl.org/dc/terms/" xmlns:xsi="http://www.w3.org/2001/XMLSchema-instance" xsi:type="dcterms:W3CDTF">2026-10-21T00:34:39Z</dcterms:modified>
</cp:coreProperties>
</file>